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1340" windowHeight="6795" activeTab="1"/>
  </bookViews>
  <sheets>
    <sheet name="Asilo nido" sheetId="1" r:id="rId1"/>
    <sheet name="Lampade votive" sheetId="10" r:id="rId2"/>
    <sheet name="Parchimetri" sheetId="11" r:id="rId3"/>
    <sheet name="Mensa corretta" sheetId="2" r:id="rId4"/>
    <sheet name="Riepilogo" sheetId="5" r:id="rId5"/>
    <sheet name="Foglio3" sheetId="3" r:id="rId6"/>
  </sheets>
  <definedNames>
    <definedName name="_xlnm.Print_Area" localSheetId="0">'Asilo nido'!$A$1:$J$32</definedName>
    <definedName name="_xlnm.Print_Area" localSheetId="4">Riepilogo!$A$1:$E$6</definedName>
  </definedNames>
  <calcPr calcId="125725"/>
</workbook>
</file>

<file path=xl/calcChain.xml><?xml version="1.0" encoding="utf-8"?>
<calcChain xmlns="http://schemas.openxmlformats.org/spreadsheetml/2006/main">
  <c r="J17" i="2"/>
  <c r="C19" s="1"/>
  <c r="C4" i="5" s="1"/>
  <c r="G17" i="2"/>
  <c r="D17"/>
  <c r="J28" i="1"/>
  <c r="C30" s="1"/>
  <c r="J10" i="11"/>
  <c r="C12" s="1"/>
  <c r="J10" i="10"/>
  <c r="C12" s="1"/>
  <c r="D28" i="1"/>
  <c r="G28"/>
  <c r="G10" i="11"/>
  <c r="C11" s="1"/>
  <c r="B5" i="5" s="1"/>
  <c r="G10" i="10"/>
  <c r="D10"/>
  <c r="D10" i="11"/>
  <c r="C11" i="10" l="1"/>
  <c r="C13" s="1"/>
  <c r="C18" i="2"/>
  <c r="B4" i="5" s="1"/>
  <c r="E4" s="1"/>
  <c r="C29" i="1"/>
  <c r="B3" i="5" s="1"/>
  <c r="D35" i="1"/>
  <c r="D37" s="1"/>
  <c r="C3" i="5"/>
  <c r="C13" i="11"/>
  <c r="C5" i="5"/>
  <c r="D5" s="1"/>
  <c r="D4" l="1"/>
  <c r="C20" i="2"/>
  <c r="B6" i="5"/>
  <c r="E5"/>
  <c r="C6"/>
  <c r="C31" i="1"/>
  <c r="D3" i="5"/>
  <c r="E3"/>
  <c r="D6" l="1"/>
  <c r="E6"/>
</calcChain>
</file>

<file path=xl/sharedStrings.xml><?xml version="1.0" encoding="utf-8"?>
<sst xmlns="http://schemas.openxmlformats.org/spreadsheetml/2006/main" count="146" uniqueCount="82">
  <si>
    <t>Servizio</t>
  </si>
  <si>
    <t>Intervento/capitolo</t>
  </si>
  <si>
    <t>Descrizione</t>
  </si>
  <si>
    <t>Importo</t>
  </si>
  <si>
    <t>Personale</t>
  </si>
  <si>
    <t>Altre spese</t>
  </si>
  <si>
    <t>Entrate</t>
  </si>
  <si>
    <t>Asilo nido</t>
  </si>
  <si>
    <t>Stipendi asilo nido</t>
  </si>
  <si>
    <t>Oneri riflessi nido</t>
  </si>
  <si>
    <t>Coordinamento psico pedagogico asilo</t>
  </si>
  <si>
    <t>Spese funzionamento - Beni</t>
  </si>
  <si>
    <t>Vestiario</t>
  </si>
  <si>
    <t>Servizi</t>
  </si>
  <si>
    <t>Servizi asilo nido integrato</t>
  </si>
  <si>
    <t>Mantenimento asilo</t>
  </si>
  <si>
    <t>2110/01</t>
  </si>
  <si>
    <t>Contributo regionale servizi infanzia</t>
  </si>
  <si>
    <t>Proventi asili nido</t>
  </si>
  <si>
    <t>Totali</t>
  </si>
  <si>
    <t>Totale spesa</t>
  </si>
  <si>
    <t>Totale entrata</t>
  </si>
  <si>
    <t>% di copertura</t>
  </si>
  <si>
    <t>Progetti sperimentali</t>
  </si>
  <si>
    <t>Progetti socio-educativi</t>
  </si>
  <si>
    <t>Mensa scolastica</t>
  </si>
  <si>
    <t xml:space="preserve">Stipendi </t>
  </si>
  <si>
    <t>Oneri riflessi</t>
  </si>
  <si>
    <t>Percentuale copertura</t>
  </si>
  <si>
    <t>Differenza</t>
  </si>
  <si>
    <t>Refezione scolastica</t>
  </si>
  <si>
    <t>Aggio ricariche riscossione mensa</t>
  </si>
  <si>
    <t>Proventi mensa</t>
  </si>
  <si>
    <t>Asilo Nido</t>
  </si>
  <si>
    <t>Illuminazione votiva</t>
  </si>
  <si>
    <t>Riscossione lampade</t>
  </si>
  <si>
    <t>Proventi illuminazione votiva</t>
  </si>
  <si>
    <t>Parchimetri</t>
  </si>
  <si>
    <t>Aggio riscossione</t>
  </si>
  <si>
    <t>Proventi parchimetri</t>
  </si>
  <si>
    <t>Intervento a favore del disagio</t>
  </si>
  <si>
    <t>Spesa Totale</t>
  </si>
  <si>
    <t>bambini</t>
  </si>
  <si>
    <t>spesa x bambino</t>
  </si>
  <si>
    <t>Spese utenze elettriche</t>
  </si>
  <si>
    <t>ok</t>
  </si>
  <si>
    <t>Progetto straord.inserimento Handicap</t>
  </si>
  <si>
    <t>Vouscer all'infanzia</t>
  </si>
  <si>
    <t>Voucher all'infanzia</t>
  </si>
  <si>
    <t>Contributo statale mensa insegnanti</t>
  </si>
  <si>
    <t>Proventi recupero mensa scolastica</t>
  </si>
  <si>
    <t>Servizi scuoile materne</t>
  </si>
  <si>
    <t>Spese mantenimento nidi</t>
  </si>
  <si>
    <t>Canone locazione Casa bambini</t>
  </si>
  <si>
    <t>Bercigli 30%</t>
  </si>
  <si>
    <t xml:space="preserve">Dietista </t>
  </si>
  <si>
    <t xml:space="preserve"> spesa</t>
  </si>
  <si>
    <t>entrata</t>
  </si>
  <si>
    <t>Contributi Quote latte</t>
  </si>
  <si>
    <t>Spesae funzionamento scuole</t>
  </si>
  <si>
    <t>Straordinario</t>
  </si>
  <si>
    <t>Pulizie asilo</t>
  </si>
  <si>
    <t>Manutenzione asilo</t>
  </si>
  <si>
    <t>Progetto Casa bambini</t>
  </si>
  <si>
    <t>Capitolo</t>
  </si>
  <si>
    <t>capitolo</t>
  </si>
  <si>
    <t>Incarico dietista</t>
  </si>
  <si>
    <t>2110-22</t>
  </si>
  <si>
    <t>Rimborso utenze skole'</t>
  </si>
  <si>
    <t>Utenze casa bambini</t>
  </si>
  <si>
    <t>Acquisto beni casa banbini</t>
  </si>
  <si>
    <t>Spese telefonia asilo nido</t>
  </si>
  <si>
    <t>Utenze asili nido</t>
  </si>
  <si>
    <t>Spese trasferta</t>
  </si>
  <si>
    <t>Spese gestione sez.primavera</t>
  </si>
  <si>
    <t>Contributo sez.primavera</t>
  </si>
  <si>
    <t>2110-8</t>
  </si>
  <si>
    <t>Spese contratti nidi</t>
  </si>
  <si>
    <t>Spese servizi ausiliari nidi</t>
  </si>
  <si>
    <t>Acquisto beni refezione</t>
  </si>
  <si>
    <t>Percentuale di copertura dei servizi a domanda individuale 2018 CONSUNTIVO</t>
  </si>
  <si>
    <t>Consuntivo 2018 - Percentuale di copertura dei servizi a domanda individuale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</si>
</sst>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0"/>
      <name val="Arial"/>
    </font>
    <font>
      <sz val="10"/>
      <name val="Arial"/>
    </font>
    <font>
      <b/>
      <sz val="9"/>
      <name val="Arial"/>
      <family val="2"/>
    </font>
    <font>
      <sz val="16"/>
      <name val="Arial"/>
      <family val="2"/>
    </font>
    <font>
      <sz val="8"/>
      <name val="Arial"/>
      <family val="2"/>
    </font>
    <font>
      <sz val="14"/>
      <color indexed="9"/>
      <name val="Arial"/>
      <family val="2"/>
    </font>
    <font>
      <b/>
      <sz val="11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8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43" fontId="0" fillId="0" borderId="0" xfId="1" applyFont="1"/>
    <xf numFmtId="0" fontId="2" fillId="2" borderId="1" xfId="0" applyFont="1" applyFill="1" applyBorder="1"/>
    <xf numFmtId="43" fontId="2" fillId="2" borderId="1" xfId="1" applyFont="1" applyFill="1" applyBorder="1"/>
    <xf numFmtId="43" fontId="1" fillId="0" borderId="0" xfId="1"/>
    <xf numFmtId="0" fontId="0" fillId="3" borderId="2" xfId="0" applyFill="1" applyBorder="1"/>
    <xf numFmtId="43" fontId="0" fillId="3" borderId="3" xfId="0" applyNumberFormat="1" applyFill="1" applyBorder="1"/>
    <xf numFmtId="0" fontId="0" fillId="3" borderId="4" xfId="0" applyFill="1" applyBorder="1"/>
    <xf numFmtId="43" fontId="0" fillId="3" borderId="5" xfId="1" applyFont="1" applyFill="1" applyBorder="1"/>
    <xf numFmtId="43" fontId="1" fillId="3" borderId="5" xfId="1" applyFill="1" applyBorder="1"/>
    <xf numFmtId="0" fontId="0" fillId="0" borderId="0" xfId="0" applyFill="1"/>
    <xf numFmtId="0" fontId="5" fillId="0" borderId="0" xfId="0" applyFont="1" applyFill="1" applyBorder="1" applyAlignment="1"/>
    <xf numFmtId="0" fontId="0" fillId="0" borderId="0" xfId="0" applyBorder="1"/>
    <xf numFmtId="0" fontId="0" fillId="0" borderId="0" xfId="0" applyBorder="1" applyAlignment="1">
      <alignment wrapText="1"/>
    </xf>
    <xf numFmtId="43" fontId="1" fillId="0" borderId="0" xfId="1" applyBorder="1"/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43" fontId="6" fillId="4" borderId="1" xfId="1" applyFont="1" applyFill="1" applyBorder="1" applyAlignment="1">
      <alignment horizontal="center" wrapText="1"/>
    </xf>
    <xf numFmtId="0" fontId="7" fillId="0" borderId="1" xfId="0" applyFont="1" applyBorder="1" applyAlignment="1">
      <alignment vertical="center"/>
    </xf>
    <xf numFmtId="43" fontId="0" fillId="0" borderId="1" xfId="0" applyNumberFormat="1" applyBorder="1"/>
    <xf numFmtId="43" fontId="0" fillId="0" borderId="1" xfId="1" applyFont="1" applyBorder="1"/>
    <xf numFmtId="43" fontId="1" fillId="0" borderId="1" xfId="1" applyBorder="1"/>
    <xf numFmtId="0" fontId="8" fillId="2" borderId="1" xfId="0" applyFont="1" applyFill="1" applyBorder="1"/>
    <xf numFmtId="43" fontId="8" fillId="2" borderId="1" xfId="0" applyNumberFormat="1" applyFont="1" applyFill="1" applyBorder="1"/>
    <xf numFmtId="43" fontId="8" fillId="2" borderId="1" xfId="1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43" fontId="1" fillId="0" borderId="1" xfId="1" applyFont="1" applyBorder="1"/>
    <xf numFmtId="0" fontId="0" fillId="0" borderId="1" xfId="0" applyFill="1" applyBorder="1" applyAlignment="1">
      <alignment wrapText="1"/>
    </xf>
    <xf numFmtId="0" fontId="9" fillId="0" borderId="0" xfId="0" applyFont="1"/>
    <xf numFmtId="43" fontId="1" fillId="0" borderId="1" xfId="1" applyFill="1" applyBorder="1"/>
    <xf numFmtId="43" fontId="1" fillId="0" borderId="1" xfId="1" applyFont="1" applyFill="1" applyBorder="1"/>
    <xf numFmtId="43" fontId="0" fillId="0" borderId="1" xfId="1" applyFont="1" applyFill="1" applyBorder="1"/>
    <xf numFmtId="0" fontId="9" fillId="0" borderId="1" xfId="0" applyFont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43" fontId="0" fillId="0" borderId="10" xfId="1" applyFont="1" applyFill="1" applyBorder="1"/>
    <xf numFmtId="0" fontId="0" fillId="0" borderId="11" xfId="0" applyBorder="1" applyAlignment="1">
      <alignment horizontal="center"/>
    </xf>
    <xf numFmtId="0" fontId="9" fillId="0" borderId="10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43" fontId="8" fillId="0" borderId="1" xfId="1" applyFont="1" applyBorder="1"/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center"/>
    </xf>
    <xf numFmtId="43" fontId="1" fillId="0" borderId="0" xfId="1" applyFill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43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vertical="center" textRotation="90"/>
    </xf>
    <xf numFmtId="0" fontId="5" fillId="5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43" fontId="1" fillId="0" borderId="1" xfId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43" fontId="1" fillId="0" borderId="0" xfId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selection activeCell="D36" sqref="D36"/>
    </sheetView>
  </sheetViews>
  <sheetFormatPr defaultRowHeight="12.75"/>
  <cols>
    <col min="1" max="1" width="8" customWidth="1"/>
    <col min="2" max="2" width="10" style="38" customWidth="1"/>
    <col min="3" max="3" width="17.7109375" customWidth="1"/>
    <col min="4" max="4" width="12.7109375" style="1" customWidth="1"/>
    <col min="5" max="5" width="9.140625" style="38" customWidth="1"/>
    <col min="6" max="6" width="31.28515625" customWidth="1"/>
    <col min="7" max="7" width="11.28515625" bestFit="1" customWidth="1"/>
    <col min="10" max="10" width="11.42578125" style="1" customWidth="1"/>
  </cols>
  <sheetData>
    <row r="1" spans="1:11" ht="18">
      <c r="A1" s="55" t="s">
        <v>80</v>
      </c>
      <c r="B1" s="55"/>
      <c r="C1" s="55"/>
      <c r="D1" s="55"/>
      <c r="E1" s="55"/>
      <c r="F1" s="55"/>
      <c r="G1" s="55"/>
      <c r="H1" s="55"/>
      <c r="I1" s="55"/>
      <c r="J1" s="55"/>
      <c r="K1" s="29" t="s">
        <v>45</v>
      </c>
    </row>
    <row r="2" spans="1:11" ht="12.75" customHeight="1">
      <c r="A2" s="59" t="s">
        <v>0</v>
      </c>
      <c r="B2" s="56" t="s">
        <v>4</v>
      </c>
      <c r="C2" s="56"/>
      <c r="D2" s="57"/>
      <c r="E2" s="58" t="s">
        <v>5</v>
      </c>
      <c r="F2" s="58"/>
      <c r="G2" s="58"/>
      <c r="H2" s="58" t="s">
        <v>6</v>
      </c>
      <c r="I2" s="58"/>
      <c r="J2" s="58"/>
    </row>
    <row r="3" spans="1:11">
      <c r="A3" s="60"/>
      <c r="B3" s="36" t="s">
        <v>65</v>
      </c>
      <c r="C3" s="2" t="s">
        <v>2</v>
      </c>
      <c r="D3" s="3" t="s">
        <v>3</v>
      </c>
      <c r="E3" s="36" t="s">
        <v>65</v>
      </c>
      <c r="F3" s="2" t="s">
        <v>2</v>
      </c>
      <c r="G3" s="2" t="s">
        <v>3</v>
      </c>
      <c r="H3" s="2" t="s">
        <v>64</v>
      </c>
      <c r="I3" s="2" t="s">
        <v>2</v>
      </c>
      <c r="J3" s="3" t="s">
        <v>3</v>
      </c>
    </row>
    <row r="4" spans="1:11" ht="27" customHeight="1">
      <c r="A4" s="54" t="s">
        <v>7</v>
      </c>
      <c r="B4" s="34">
        <v>1298</v>
      </c>
      <c r="C4" s="25" t="s">
        <v>8</v>
      </c>
      <c r="D4" s="20">
        <v>159441.35</v>
      </c>
      <c r="E4" s="34">
        <v>1433</v>
      </c>
      <c r="F4" s="26" t="s">
        <v>10</v>
      </c>
      <c r="G4" s="32">
        <v>6500</v>
      </c>
      <c r="H4" s="52" t="s">
        <v>16</v>
      </c>
      <c r="I4" s="53" t="s">
        <v>17</v>
      </c>
      <c r="J4" s="51">
        <v>64082.720000000001</v>
      </c>
    </row>
    <row r="5" spans="1:11" ht="27" customHeight="1">
      <c r="A5" s="54"/>
      <c r="B5" s="34">
        <v>1299</v>
      </c>
      <c r="C5" s="25" t="s">
        <v>9</v>
      </c>
      <c r="D5" s="20">
        <v>44429.4</v>
      </c>
      <c r="E5" s="34">
        <v>1302</v>
      </c>
      <c r="F5" s="26" t="s">
        <v>11</v>
      </c>
      <c r="G5" s="20">
        <v>18500</v>
      </c>
      <c r="H5" s="52"/>
      <c r="I5" s="53"/>
      <c r="J5" s="51"/>
    </row>
    <row r="6" spans="1:11" ht="27" customHeight="1">
      <c r="A6" s="54"/>
      <c r="B6" s="34">
        <v>1300</v>
      </c>
      <c r="C6" s="33" t="s">
        <v>60</v>
      </c>
      <c r="D6" s="20">
        <v>1723.22</v>
      </c>
      <c r="E6" s="34">
        <v>1753</v>
      </c>
      <c r="F6" s="26" t="s">
        <v>12</v>
      </c>
      <c r="G6" s="32">
        <v>995.52</v>
      </c>
      <c r="H6" s="52"/>
      <c r="I6" s="53"/>
      <c r="J6" s="51"/>
    </row>
    <row r="7" spans="1:11" ht="27" customHeight="1">
      <c r="A7" s="54"/>
      <c r="B7" s="34">
        <v>1301</v>
      </c>
      <c r="C7" s="33" t="s">
        <v>73</v>
      </c>
      <c r="D7" s="20">
        <v>98</v>
      </c>
      <c r="E7" s="34">
        <v>1303</v>
      </c>
      <c r="F7" s="26" t="s">
        <v>13</v>
      </c>
      <c r="G7" s="20">
        <v>3000</v>
      </c>
      <c r="H7" s="52"/>
      <c r="I7" s="53"/>
      <c r="J7" s="51"/>
    </row>
    <row r="8" spans="1:11" ht="27" customHeight="1">
      <c r="A8" s="54"/>
      <c r="B8" s="34"/>
      <c r="C8" s="26"/>
      <c r="D8" s="20"/>
      <c r="E8" s="34">
        <v>1595</v>
      </c>
      <c r="F8" s="26" t="s">
        <v>14</v>
      </c>
      <c r="G8" s="20">
        <v>2000</v>
      </c>
      <c r="H8" s="52">
        <v>3110</v>
      </c>
      <c r="I8" s="53" t="s">
        <v>18</v>
      </c>
      <c r="J8" s="51">
        <v>279763.78999999998</v>
      </c>
    </row>
    <row r="9" spans="1:11" ht="27" customHeight="1">
      <c r="A9" s="54"/>
      <c r="B9" s="34"/>
      <c r="C9" s="25"/>
      <c r="D9" s="20"/>
      <c r="E9" s="34">
        <v>1878</v>
      </c>
      <c r="F9" s="26" t="s">
        <v>40</v>
      </c>
      <c r="G9" s="20"/>
      <c r="H9" s="52"/>
      <c r="I9" s="53"/>
      <c r="J9" s="51"/>
    </row>
    <row r="10" spans="1:11" ht="36" customHeight="1">
      <c r="A10" s="54"/>
      <c r="B10" s="37"/>
      <c r="C10" s="25"/>
      <c r="D10" s="20"/>
      <c r="E10" s="37">
        <v>1442</v>
      </c>
      <c r="F10" s="26" t="s">
        <v>52</v>
      </c>
      <c r="G10" s="20">
        <v>0</v>
      </c>
      <c r="H10" s="33" t="s">
        <v>76</v>
      </c>
      <c r="I10" s="26" t="s">
        <v>75</v>
      </c>
      <c r="J10" s="20">
        <v>15187</v>
      </c>
    </row>
    <row r="11" spans="1:11" ht="38.25">
      <c r="A11" s="54"/>
      <c r="B11" s="34"/>
      <c r="C11" s="25"/>
      <c r="D11" s="20"/>
      <c r="E11" s="34">
        <v>1441</v>
      </c>
      <c r="F11" s="26" t="s">
        <v>15</v>
      </c>
      <c r="G11" s="20">
        <v>0</v>
      </c>
      <c r="H11" s="25" t="s">
        <v>67</v>
      </c>
      <c r="I11" s="26" t="s">
        <v>48</v>
      </c>
      <c r="J11" s="20"/>
    </row>
    <row r="12" spans="1:11">
      <c r="A12" s="54"/>
      <c r="B12" s="46"/>
      <c r="C12" s="25"/>
      <c r="D12" s="20"/>
      <c r="E12" s="46">
        <v>1585</v>
      </c>
      <c r="F12" s="26" t="s">
        <v>77</v>
      </c>
      <c r="G12" s="20">
        <v>645000</v>
      </c>
      <c r="H12" s="25"/>
      <c r="I12" s="26"/>
      <c r="J12" s="20"/>
    </row>
    <row r="13" spans="1:11">
      <c r="A13" s="54"/>
      <c r="B13" s="46"/>
      <c r="C13" s="25"/>
      <c r="D13" s="20"/>
      <c r="E13" s="46">
        <v>1549</v>
      </c>
      <c r="F13" s="26" t="s">
        <v>78</v>
      </c>
      <c r="G13" s="20">
        <v>12500</v>
      </c>
      <c r="H13" s="25"/>
      <c r="I13" s="26"/>
      <c r="J13" s="20"/>
    </row>
    <row r="14" spans="1:11">
      <c r="A14" s="54"/>
      <c r="B14" s="34"/>
      <c r="C14" s="25"/>
      <c r="D14" s="20"/>
      <c r="E14" s="34">
        <v>1796</v>
      </c>
      <c r="F14" s="26" t="s">
        <v>24</v>
      </c>
      <c r="G14" s="20">
        <v>69033.05</v>
      </c>
      <c r="H14" s="25"/>
      <c r="I14" s="25"/>
      <c r="J14" s="20"/>
    </row>
    <row r="15" spans="1:11">
      <c r="A15" s="54"/>
      <c r="B15" s="34"/>
      <c r="C15" s="25"/>
      <c r="D15" s="20"/>
      <c r="E15" s="34">
        <v>1798</v>
      </c>
      <c r="F15" s="26" t="s">
        <v>23</v>
      </c>
      <c r="G15" s="20">
        <v>5000</v>
      </c>
      <c r="H15" s="25"/>
      <c r="I15" s="25"/>
      <c r="J15" s="20"/>
    </row>
    <row r="16" spans="1:11">
      <c r="A16" s="54"/>
      <c r="B16" s="34"/>
      <c r="C16" s="25"/>
      <c r="D16" s="20"/>
      <c r="E16" s="34">
        <v>1596</v>
      </c>
      <c r="F16" s="26" t="s">
        <v>63</v>
      </c>
      <c r="G16" s="20">
        <v>20000</v>
      </c>
      <c r="H16" s="25"/>
      <c r="I16" s="25"/>
      <c r="J16" s="20"/>
    </row>
    <row r="17" spans="1:11">
      <c r="A17" s="54"/>
      <c r="B17" s="34"/>
      <c r="C17" s="25"/>
      <c r="D17" s="20"/>
      <c r="E17" s="34">
        <v>1966</v>
      </c>
      <c r="F17" s="26" t="s">
        <v>53</v>
      </c>
      <c r="G17" s="20">
        <v>16474</v>
      </c>
      <c r="H17" s="25"/>
      <c r="I17" s="25"/>
      <c r="J17" s="20"/>
    </row>
    <row r="18" spans="1:11" ht="25.5">
      <c r="A18" s="54"/>
      <c r="B18" s="34"/>
      <c r="C18" s="25"/>
      <c r="D18" s="20"/>
      <c r="E18" s="34">
        <v>1590</v>
      </c>
      <c r="F18" s="26" t="s">
        <v>46</v>
      </c>
      <c r="G18" s="20">
        <v>28000</v>
      </c>
      <c r="H18" s="25"/>
      <c r="I18" s="25"/>
      <c r="J18" s="20"/>
      <c r="K18" s="29"/>
    </row>
    <row r="19" spans="1:11">
      <c r="A19" s="54"/>
      <c r="B19" s="34"/>
      <c r="C19" s="25"/>
      <c r="D19" s="20"/>
      <c r="E19" s="34">
        <v>1593</v>
      </c>
      <c r="F19" s="26" t="s">
        <v>61</v>
      </c>
      <c r="G19" s="20">
        <v>1000</v>
      </c>
      <c r="H19" s="25"/>
      <c r="I19" s="25"/>
      <c r="J19" s="20"/>
    </row>
    <row r="20" spans="1:11">
      <c r="A20" s="54"/>
      <c r="B20" s="34"/>
      <c r="C20" s="25"/>
      <c r="D20" s="20"/>
      <c r="E20" s="34">
        <v>1951</v>
      </c>
      <c r="F20" s="26" t="s">
        <v>62</v>
      </c>
      <c r="G20" s="20">
        <v>14800</v>
      </c>
      <c r="H20" s="25"/>
      <c r="I20" s="25"/>
      <c r="J20" s="20"/>
    </row>
    <row r="21" spans="1:11">
      <c r="A21" s="54"/>
      <c r="B21" s="34"/>
      <c r="C21" s="25"/>
      <c r="D21" s="20"/>
      <c r="E21" s="34">
        <v>1934</v>
      </c>
      <c r="F21" s="26" t="s">
        <v>47</v>
      </c>
      <c r="G21" s="20"/>
      <c r="H21" s="25"/>
      <c r="I21" s="25"/>
      <c r="J21" s="20"/>
    </row>
    <row r="22" spans="1:11">
      <c r="A22" s="54"/>
      <c r="B22" s="34"/>
      <c r="C22" s="25"/>
      <c r="D22" s="20"/>
      <c r="E22" s="42">
        <v>1599</v>
      </c>
      <c r="F22" s="28" t="s">
        <v>68</v>
      </c>
      <c r="G22" s="32">
        <v>12000</v>
      </c>
      <c r="H22" s="25"/>
      <c r="I22" s="25"/>
      <c r="J22" s="20"/>
    </row>
    <row r="23" spans="1:11">
      <c r="A23" s="54"/>
      <c r="B23" s="34"/>
      <c r="C23" s="25"/>
      <c r="D23" s="20"/>
      <c r="E23" s="42">
        <v>1550</v>
      </c>
      <c r="F23" s="44" t="s">
        <v>70</v>
      </c>
      <c r="G23" s="32">
        <v>1000</v>
      </c>
      <c r="H23" s="25"/>
      <c r="I23" s="25"/>
      <c r="J23" s="20"/>
    </row>
    <row r="24" spans="1:11">
      <c r="A24" s="54"/>
      <c r="B24" s="34"/>
      <c r="C24" s="25"/>
      <c r="D24" s="20"/>
      <c r="E24" s="42">
        <v>1440</v>
      </c>
      <c r="F24" s="44" t="s">
        <v>72</v>
      </c>
      <c r="G24" s="32">
        <v>14905.35</v>
      </c>
      <c r="H24" s="25"/>
      <c r="I24" s="25"/>
      <c r="J24" s="20"/>
    </row>
    <row r="25" spans="1:11">
      <c r="A25" s="54"/>
      <c r="B25" s="34"/>
      <c r="C25" s="25"/>
      <c r="D25" s="20"/>
      <c r="E25" s="38">
        <v>1446</v>
      </c>
      <c r="F25" s="43" t="s">
        <v>71</v>
      </c>
      <c r="G25" s="41">
        <v>1300</v>
      </c>
      <c r="H25" s="25"/>
      <c r="I25" s="25"/>
      <c r="J25" s="20"/>
    </row>
    <row r="26" spans="1:11">
      <c r="A26" s="54"/>
      <c r="B26" s="37"/>
      <c r="C26" s="25"/>
      <c r="D26" s="20"/>
      <c r="E26" s="42">
        <v>1797</v>
      </c>
      <c r="F26" s="44" t="s">
        <v>74</v>
      </c>
      <c r="G26" s="32">
        <v>24556</v>
      </c>
      <c r="H26" s="25"/>
      <c r="I26" s="25"/>
      <c r="J26" s="20"/>
    </row>
    <row r="27" spans="1:11">
      <c r="A27" s="54"/>
      <c r="B27" s="34"/>
      <c r="C27" s="25"/>
      <c r="D27" s="20"/>
      <c r="E27" s="34">
        <v>1598</v>
      </c>
      <c r="F27" s="26" t="s">
        <v>69</v>
      </c>
      <c r="G27" s="20"/>
      <c r="H27" s="25"/>
      <c r="I27" s="25"/>
      <c r="J27" s="20"/>
    </row>
    <row r="28" spans="1:11">
      <c r="A28" s="25" t="s">
        <v>19</v>
      </c>
      <c r="B28" s="34"/>
      <c r="C28" s="25"/>
      <c r="D28" s="45">
        <f>SUM(D4:D27)</f>
        <v>205691.97</v>
      </c>
      <c r="E28" s="34"/>
      <c r="F28" s="26"/>
      <c r="G28" s="45">
        <f>SUM(G4:G27)</f>
        <v>896563.92</v>
      </c>
      <c r="H28" s="25"/>
      <c r="I28" s="25"/>
      <c r="J28" s="45">
        <f>SUM(J4:J27)</f>
        <v>359033.51</v>
      </c>
    </row>
    <row r="29" spans="1:11">
      <c r="B29" s="39" t="s">
        <v>20</v>
      </c>
      <c r="C29" s="6">
        <f>(D28+G28)/2</f>
        <v>551127.94500000007</v>
      </c>
    </row>
    <row r="30" spans="1:11">
      <c r="B30" s="39" t="s">
        <v>21</v>
      </c>
      <c r="C30" s="6">
        <f>J28</f>
        <v>359033.51</v>
      </c>
    </row>
    <row r="31" spans="1:11" ht="13.5" thickBot="1">
      <c r="B31" s="40" t="s">
        <v>22</v>
      </c>
      <c r="C31" s="8">
        <f>C30*100/(C29)</f>
        <v>65.145219591432607</v>
      </c>
    </row>
    <row r="35" spans="2:4">
      <c r="B35" s="38" t="s">
        <v>41</v>
      </c>
      <c r="D35" s="1">
        <f>D28+G28</f>
        <v>1102255.8900000001</v>
      </c>
    </row>
    <row r="36" spans="2:4">
      <c r="B36" s="38" t="s">
        <v>42</v>
      </c>
    </row>
    <row r="37" spans="2:4">
      <c r="B37" s="38" t="s">
        <v>43</v>
      </c>
      <c r="D37" s="1" t="e">
        <f>D35/D36</f>
        <v>#DIV/0!</v>
      </c>
    </row>
  </sheetData>
  <mergeCells count="12">
    <mergeCell ref="A1:J1"/>
    <mergeCell ref="B2:D2"/>
    <mergeCell ref="E2:G2"/>
    <mergeCell ref="H2:J2"/>
    <mergeCell ref="A2:A3"/>
    <mergeCell ref="J4:J7"/>
    <mergeCell ref="H8:H9"/>
    <mergeCell ref="I8:I9"/>
    <mergeCell ref="J8:J9"/>
    <mergeCell ref="A4:A27"/>
    <mergeCell ref="H4:H7"/>
    <mergeCell ref="I4:I7"/>
  </mergeCells>
  <phoneticPr fontId="4" type="noConversion"/>
  <printOptions horizontalCentered="1" gridLines="1"/>
  <pageMargins left="0" right="0" top="0" bottom="0" header="0.51181102362204722" footer="0.51181102362204722"/>
  <pageSetup paperSize="9" scale="85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G6" sqref="G6"/>
    </sheetView>
  </sheetViews>
  <sheetFormatPr defaultRowHeight="12.75"/>
  <cols>
    <col min="2" max="2" width="16" bestFit="1" customWidth="1"/>
    <col min="3" max="3" width="17.7109375" customWidth="1"/>
    <col min="4" max="4" width="11.28515625" style="4" bestFit="1" customWidth="1"/>
    <col min="5" max="5" width="16" bestFit="1" customWidth="1"/>
    <col min="6" max="6" width="21.140625" customWidth="1"/>
    <col min="7" max="7" width="11.28515625" bestFit="1" customWidth="1"/>
    <col min="10" max="10" width="11.28515625" style="4" bestFit="1" customWidth="1"/>
  </cols>
  <sheetData>
    <row r="1" spans="1:10" ht="18">
      <c r="A1" s="55" t="s">
        <v>80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12.75" customHeight="1">
      <c r="A2" s="59" t="s">
        <v>0</v>
      </c>
      <c r="B2" s="56" t="s">
        <v>4</v>
      </c>
      <c r="C2" s="56"/>
      <c r="D2" s="57"/>
      <c r="E2" s="58" t="s">
        <v>5</v>
      </c>
      <c r="F2" s="58"/>
      <c r="G2" s="58"/>
      <c r="H2" s="58" t="s">
        <v>6</v>
      </c>
      <c r="I2" s="58"/>
      <c r="J2" s="58"/>
    </row>
    <row r="3" spans="1:10">
      <c r="A3" s="60"/>
      <c r="B3" s="2" t="s">
        <v>65</v>
      </c>
      <c r="C3" s="2" t="s">
        <v>2</v>
      </c>
      <c r="D3" s="3" t="s">
        <v>3</v>
      </c>
      <c r="E3" s="2" t="s">
        <v>64</v>
      </c>
      <c r="F3" s="2" t="s">
        <v>2</v>
      </c>
      <c r="G3" s="2" t="s">
        <v>3</v>
      </c>
      <c r="H3" s="2" t="s">
        <v>64</v>
      </c>
      <c r="I3" s="2" t="s">
        <v>2</v>
      </c>
      <c r="J3" s="3" t="s">
        <v>3</v>
      </c>
    </row>
    <row r="4" spans="1:10" ht="32.25" customHeight="1">
      <c r="A4" s="54" t="s">
        <v>34</v>
      </c>
      <c r="B4" s="34">
        <v>1079</v>
      </c>
      <c r="C4" s="25" t="s">
        <v>26</v>
      </c>
      <c r="D4" s="30">
        <v>7515</v>
      </c>
      <c r="E4" s="34">
        <v>1866</v>
      </c>
      <c r="F4" s="26" t="s">
        <v>35</v>
      </c>
      <c r="G4" s="21">
        <v>2166.35</v>
      </c>
      <c r="H4" s="52"/>
      <c r="I4" s="53"/>
      <c r="J4" s="61"/>
    </row>
    <row r="5" spans="1:10" ht="27" customHeight="1">
      <c r="A5" s="54"/>
      <c r="B5" s="34">
        <v>1080</v>
      </c>
      <c r="C5" s="25" t="s">
        <v>27</v>
      </c>
      <c r="D5" s="30">
        <v>2028</v>
      </c>
      <c r="E5" s="25"/>
      <c r="F5" s="26"/>
      <c r="G5" s="30"/>
      <c r="H5" s="52"/>
      <c r="I5" s="53"/>
      <c r="J5" s="61"/>
    </row>
    <row r="6" spans="1:10" ht="27" customHeight="1">
      <c r="A6" s="54"/>
      <c r="B6" s="25"/>
      <c r="C6" s="25"/>
      <c r="D6" s="21"/>
      <c r="E6" s="25"/>
      <c r="F6" s="26" t="s">
        <v>44</v>
      </c>
      <c r="G6" s="30">
        <v>6388.39</v>
      </c>
      <c r="H6" s="52"/>
      <c r="I6" s="53"/>
      <c r="J6" s="61"/>
    </row>
    <row r="7" spans="1:10" ht="27" customHeight="1">
      <c r="A7" s="54"/>
      <c r="B7" s="25"/>
      <c r="C7" s="25"/>
      <c r="D7" s="21"/>
      <c r="E7" s="25"/>
      <c r="F7" s="26"/>
      <c r="G7" s="21"/>
      <c r="H7" s="52"/>
      <c r="I7" s="53"/>
      <c r="J7" s="61"/>
    </row>
    <row r="8" spans="1:10" ht="27" customHeight="1">
      <c r="A8" s="54"/>
      <c r="B8" s="25"/>
      <c r="C8" s="26"/>
      <c r="D8" s="21"/>
      <c r="E8" s="25"/>
      <c r="F8" s="26"/>
      <c r="G8" s="21"/>
      <c r="H8" s="52">
        <v>3080</v>
      </c>
      <c r="I8" s="53" t="s">
        <v>36</v>
      </c>
      <c r="J8" s="61">
        <v>58467.43</v>
      </c>
    </row>
    <row r="9" spans="1:10" ht="27" customHeight="1">
      <c r="A9" s="54"/>
      <c r="B9" s="25"/>
      <c r="C9" s="25"/>
      <c r="D9" s="21"/>
      <c r="E9" s="25"/>
      <c r="F9" s="26"/>
      <c r="G9" s="21"/>
      <c r="H9" s="52"/>
      <c r="I9" s="53"/>
      <c r="J9" s="61"/>
    </row>
    <row r="10" spans="1:10">
      <c r="A10" s="25" t="s">
        <v>19</v>
      </c>
      <c r="B10" s="25"/>
      <c r="C10" s="25"/>
      <c r="D10" s="21">
        <f>SUM(D4:D9)</f>
        <v>9543</v>
      </c>
      <c r="E10" s="25"/>
      <c r="F10" s="26"/>
      <c r="G10" s="21">
        <f>SUM(G4:G9)</f>
        <v>8554.74</v>
      </c>
      <c r="H10" s="25"/>
      <c r="I10" s="25"/>
      <c r="J10" s="21">
        <f>SUM(J4:J9)</f>
        <v>58467.43</v>
      </c>
    </row>
    <row r="11" spans="1:10">
      <c r="B11" s="5" t="s">
        <v>20</v>
      </c>
      <c r="C11" s="6">
        <f>D10+G10</f>
        <v>18097.739999999998</v>
      </c>
    </row>
    <row r="12" spans="1:10">
      <c r="B12" s="5" t="s">
        <v>21</v>
      </c>
      <c r="C12" s="6">
        <f>J10</f>
        <v>58467.43</v>
      </c>
    </row>
    <row r="13" spans="1:10" ht="13.5" thickBot="1">
      <c r="B13" s="7" t="s">
        <v>22</v>
      </c>
      <c r="C13" s="9">
        <f>C12*100/C11</f>
        <v>323.06481361761195</v>
      </c>
    </row>
    <row r="18" spans="1:1">
      <c r="A18" t="s">
        <v>54</v>
      </c>
    </row>
  </sheetData>
  <mergeCells count="12">
    <mergeCell ref="A1:J1"/>
    <mergeCell ref="B2:D2"/>
    <mergeCell ref="E2:G2"/>
    <mergeCell ref="H2:J2"/>
    <mergeCell ref="A2:A3"/>
    <mergeCell ref="J4:J7"/>
    <mergeCell ref="H8:H9"/>
    <mergeCell ref="I8:I9"/>
    <mergeCell ref="J8:J9"/>
    <mergeCell ref="A4:A9"/>
    <mergeCell ref="H4:H7"/>
    <mergeCell ref="I4:I7"/>
  </mergeCells>
  <phoneticPr fontId="4" type="noConversion"/>
  <printOptions gridLines="1"/>
  <pageMargins left="0.39370078740157483" right="0.39370078740157483" top="0.98425196850393704" bottom="0.98425196850393704" header="0.51181102362204722" footer="0.51181102362204722"/>
  <pageSetup paperSize="9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F17" sqref="F17"/>
    </sheetView>
  </sheetViews>
  <sheetFormatPr defaultRowHeight="12.75"/>
  <cols>
    <col min="2" max="2" width="16" bestFit="1" customWidth="1"/>
    <col min="3" max="3" width="17.7109375" customWidth="1"/>
    <col min="4" max="4" width="11.28515625" style="4" bestFit="1" customWidth="1"/>
    <col min="5" max="5" width="16" bestFit="1" customWidth="1"/>
    <col min="6" max="6" width="21.140625" customWidth="1"/>
    <col min="7" max="7" width="11.28515625" bestFit="1" customWidth="1"/>
    <col min="8" max="8" width="8.42578125" customWidth="1"/>
    <col min="9" max="9" width="10.140625" customWidth="1"/>
    <col min="10" max="10" width="11.28515625" style="4" bestFit="1" customWidth="1"/>
  </cols>
  <sheetData>
    <row r="1" spans="1:11" ht="18">
      <c r="A1" s="55" t="s">
        <v>80</v>
      </c>
      <c r="B1" s="55"/>
      <c r="C1" s="55"/>
      <c r="D1" s="55"/>
      <c r="E1" s="55"/>
      <c r="F1" s="55"/>
      <c r="G1" s="55"/>
      <c r="H1" s="55"/>
      <c r="I1" s="55"/>
      <c r="J1" s="55"/>
      <c r="K1" s="29" t="s">
        <v>45</v>
      </c>
    </row>
    <row r="2" spans="1:11" ht="12.75" customHeight="1">
      <c r="A2" s="59" t="s">
        <v>0</v>
      </c>
      <c r="B2" s="56" t="s">
        <v>4</v>
      </c>
      <c r="C2" s="56"/>
      <c r="D2" s="57"/>
      <c r="E2" s="58" t="s">
        <v>5</v>
      </c>
      <c r="F2" s="58"/>
      <c r="G2" s="58"/>
      <c r="H2" s="58" t="s">
        <v>6</v>
      </c>
      <c r="I2" s="58"/>
      <c r="J2" s="58"/>
    </row>
    <row r="3" spans="1:11">
      <c r="A3" s="60"/>
      <c r="B3" s="2" t="s">
        <v>1</v>
      </c>
      <c r="C3" s="2" t="s">
        <v>2</v>
      </c>
      <c r="D3" s="3" t="s">
        <v>3</v>
      </c>
      <c r="E3" s="2" t="s">
        <v>1</v>
      </c>
      <c r="F3" s="2" t="s">
        <v>2</v>
      </c>
      <c r="G3" s="2" t="s">
        <v>3</v>
      </c>
      <c r="H3" s="2" t="s">
        <v>64</v>
      </c>
      <c r="I3" s="2" t="s">
        <v>2</v>
      </c>
      <c r="J3" s="3" t="s">
        <v>3</v>
      </c>
    </row>
    <row r="4" spans="1:11" ht="32.25" customHeight="1">
      <c r="A4" s="54" t="s">
        <v>37</v>
      </c>
      <c r="B4" s="25"/>
      <c r="C4" s="25"/>
      <c r="D4" s="21"/>
      <c r="E4" s="34">
        <v>1729</v>
      </c>
      <c r="F4" s="26" t="s">
        <v>38</v>
      </c>
      <c r="G4" s="21">
        <v>15744</v>
      </c>
      <c r="H4" s="52"/>
      <c r="I4" s="53"/>
      <c r="J4" s="61"/>
    </row>
    <row r="5" spans="1:11" ht="27" customHeight="1">
      <c r="A5" s="54"/>
      <c r="B5" s="25"/>
      <c r="C5" s="25"/>
      <c r="D5" s="21"/>
      <c r="E5" s="25"/>
      <c r="F5" s="26"/>
      <c r="G5" s="21"/>
      <c r="H5" s="52"/>
      <c r="I5" s="53"/>
      <c r="J5" s="61"/>
    </row>
    <row r="6" spans="1:11" ht="27" customHeight="1">
      <c r="A6" s="54"/>
      <c r="B6" s="25"/>
      <c r="C6" s="25"/>
      <c r="D6" s="21"/>
      <c r="E6" s="25"/>
      <c r="F6" s="26"/>
      <c r="G6" s="21"/>
      <c r="H6" s="52"/>
      <c r="I6" s="53"/>
      <c r="J6" s="61"/>
    </row>
    <row r="7" spans="1:11" ht="27" customHeight="1">
      <c r="A7" s="54"/>
      <c r="B7" s="25"/>
      <c r="C7" s="25"/>
      <c r="D7" s="21"/>
      <c r="E7" s="25"/>
      <c r="F7" s="26"/>
      <c r="G7" s="21"/>
      <c r="H7" s="52"/>
      <c r="I7" s="53"/>
      <c r="J7" s="61"/>
    </row>
    <row r="8" spans="1:11" ht="27" customHeight="1">
      <c r="A8" s="54"/>
      <c r="B8" s="25"/>
      <c r="C8" s="26"/>
      <c r="D8" s="21"/>
      <c r="E8" s="25"/>
      <c r="F8" s="26"/>
      <c r="G8" s="21"/>
      <c r="H8" s="52">
        <v>3182</v>
      </c>
      <c r="I8" s="53" t="s">
        <v>39</v>
      </c>
      <c r="J8" s="61">
        <v>29199.200000000001</v>
      </c>
    </row>
    <row r="9" spans="1:11" ht="27" customHeight="1">
      <c r="A9" s="54"/>
      <c r="B9" s="25"/>
      <c r="C9" s="25"/>
      <c r="D9" s="21"/>
      <c r="E9" s="25"/>
      <c r="F9" s="26"/>
      <c r="G9" s="21"/>
      <c r="H9" s="52"/>
      <c r="I9" s="53"/>
      <c r="J9" s="61"/>
    </row>
    <row r="10" spans="1:11">
      <c r="A10" s="25" t="s">
        <v>19</v>
      </c>
      <c r="B10" s="25"/>
      <c r="C10" s="25"/>
      <c r="D10" s="21">
        <f>SUM(D4:D9)</f>
        <v>0</v>
      </c>
      <c r="E10" s="25"/>
      <c r="F10" s="26"/>
      <c r="G10" s="21">
        <f>SUM(G4:G9)</f>
        <v>15744</v>
      </c>
      <c r="H10" s="25"/>
      <c r="I10" s="25"/>
      <c r="J10" s="21">
        <f>SUM(J4:J9)</f>
        <v>29199.200000000001</v>
      </c>
    </row>
    <row r="11" spans="1:11">
      <c r="B11" s="5" t="s">
        <v>20</v>
      </c>
      <c r="C11" s="6">
        <f>D10+G10</f>
        <v>15744</v>
      </c>
    </row>
    <row r="12" spans="1:11">
      <c r="B12" s="5" t="s">
        <v>21</v>
      </c>
      <c r="C12" s="6">
        <f>J10</f>
        <v>29199.200000000001</v>
      </c>
    </row>
    <row r="13" spans="1:11" ht="13.5" thickBot="1">
      <c r="B13" s="7" t="s">
        <v>22</v>
      </c>
      <c r="C13" s="9">
        <f>C12*100/C11</f>
        <v>185.46239837398375</v>
      </c>
    </row>
  </sheetData>
  <mergeCells count="12">
    <mergeCell ref="I4:I7"/>
    <mergeCell ref="J4:J7"/>
    <mergeCell ref="H8:H9"/>
    <mergeCell ref="I8:I9"/>
    <mergeCell ref="A1:J1"/>
    <mergeCell ref="B2:D2"/>
    <mergeCell ref="E2:G2"/>
    <mergeCell ref="H2:J2"/>
    <mergeCell ref="A2:A3"/>
    <mergeCell ref="J8:J9"/>
    <mergeCell ref="A4:A9"/>
    <mergeCell ref="H4:H7"/>
  </mergeCells>
  <phoneticPr fontId="4" type="noConversion"/>
  <printOptions gridLines="1"/>
  <pageMargins left="0.39370078740157483" right="0.39370078740157483" top="0.98425196850393704" bottom="0.98425196850393704" header="0.51181102362204722" footer="0.51181102362204722"/>
  <pageSetup paperSize="9" orientation="landscape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J12" sqref="J12"/>
    </sheetView>
  </sheetViews>
  <sheetFormatPr defaultRowHeight="12.75"/>
  <cols>
    <col min="2" max="2" width="12.5703125" style="38" customWidth="1"/>
    <col min="3" max="3" width="15.140625" customWidth="1"/>
    <col min="4" max="4" width="11.28515625" style="4" bestFit="1" customWidth="1"/>
    <col min="5" max="5" width="16" style="38" bestFit="1" customWidth="1"/>
    <col min="6" max="6" width="21.140625" customWidth="1"/>
    <col min="7" max="7" width="12.85546875" bestFit="1" customWidth="1"/>
    <col min="8" max="8" width="9.140625" style="38"/>
    <col min="9" max="9" width="15.5703125" customWidth="1"/>
    <col min="10" max="10" width="11.28515625" style="4" bestFit="1" customWidth="1"/>
  </cols>
  <sheetData>
    <row r="1" spans="1:11" ht="18">
      <c r="A1" s="55" t="s">
        <v>80</v>
      </c>
      <c r="B1" s="55"/>
      <c r="C1" s="55"/>
      <c r="D1" s="55"/>
      <c r="E1" s="55"/>
      <c r="F1" s="55"/>
      <c r="G1" s="55"/>
      <c r="H1" s="55"/>
      <c r="I1" s="55"/>
      <c r="J1" s="55"/>
    </row>
    <row r="2" spans="1:11" ht="12.75" customHeight="1">
      <c r="A2" s="59" t="s">
        <v>0</v>
      </c>
      <c r="B2" s="56" t="s">
        <v>4</v>
      </c>
      <c r="C2" s="56"/>
      <c r="D2" s="57"/>
      <c r="E2" s="58" t="s">
        <v>5</v>
      </c>
      <c r="F2" s="58"/>
      <c r="G2" s="58"/>
      <c r="H2" s="58" t="s">
        <v>6</v>
      </c>
      <c r="I2" s="58"/>
      <c r="J2" s="58"/>
    </row>
    <row r="3" spans="1:11">
      <c r="A3" s="60"/>
      <c r="B3" s="35" t="s">
        <v>1</v>
      </c>
      <c r="C3" s="2" t="s">
        <v>2</v>
      </c>
      <c r="D3" s="3" t="s">
        <v>3</v>
      </c>
      <c r="E3" s="35" t="s">
        <v>1</v>
      </c>
      <c r="F3" s="2" t="s">
        <v>2</v>
      </c>
      <c r="G3" s="2" t="s">
        <v>3</v>
      </c>
      <c r="H3" s="35" t="s">
        <v>64</v>
      </c>
      <c r="I3" s="2" t="s">
        <v>2</v>
      </c>
      <c r="J3" s="3" t="s">
        <v>3</v>
      </c>
    </row>
    <row r="4" spans="1:11" ht="27" customHeight="1">
      <c r="A4" s="54" t="s">
        <v>25</v>
      </c>
      <c r="B4" s="34">
        <v>1530</v>
      </c>
      <c r="C4" s="25" t="s">
        <v>66</v>
      </c>
      <c r="D4" s="30">
        <v>13650</v>
      </c>
      <c r="E4" s="34">
        <v>1190</v>
      </c>
      <c r="F4" s="26" t="s">
        <v>79</v>
      </c>
      <c r="G4" s="30"/>
      <c r="H4" s="52"/>
      <c r="I4" s="53"/>
      <c r="J4" s="61"/>
    </row>
    <row r="5" spans="1:11" ht="27" customHeight="1">
      <c r="A5" s="54"/>
      <c r="B5" s="49"/>
      <c r="C5" s="50"/>
      <c r="D5" s="30"/>
      <c r="E5" s="34">
        <v>1174</v>
      </c>
      <c r="F5" s="26" t="s">
        <v>59</v>
      </c>
      <c r="G5" s="30">
        <v>0</v>
      </c>
      <c r="H5" s="52"/>
      <c r="I5" s="53"/>
      <c r="J5" s="61"/>
    </row>
    <row r="6" spans="1:11" ht="27" customHeight="1">
      <c r="A6" s="54"/>
      <c r="B6" s="49"/>
      <c r="C6" s="50"/>
      <c r="D6" s="30"/>
      <c r="E6" s="34">
        <v>1165</v>
      </c>
      <c r="F6" s="26" t="s">
        <v>51</v>
      </c>
      <c r="G6" s="30">
        <v>2000</v>
      </c>
      <c r="H6" s="52"/>
      <c r="I6" s="53"/>
      <c r="J6" s="61"/>
      <c r="K6" s="29" t="s">
        <v>45</v>
      </c>
    </row>
    <row r="7" spans="1:11" ht="27" customHeight="1">
      <c r="A7" s="54"/>
      <c r="B7" s="49"/>
      <c r="C7" s="50"/>
      <c r="D7" s="30"/>
      <c r="E7" s="34">
        <v>1674</v>
      </c>
      <c r="F7" s="26" t="s">
        <v>31</v>
      </c>
      <c r="G7" s="27">
        <v>15006</v>
      </c>
      <c r="H7" s="52"/>
      <c r="I7" s="53"/>
      <c r="J7" s="61"/>
    </row>
    <row r="8" spans="1:11" ht="27" customHeight="1">
      <c r="A8" s="54"/>
      <c r="B8" s="34"/>
      <c r="C8" s="26"/>
      <c r="D8" s="21"/>
      <c r="E8" s="34">
        <v>1191</v>
      </c>
      <c r="F8" s="26" t="s">
        <v>30</v>
      </c>
      <c r="G8" s="27">
        <v>813984</v>
      </c>
      <c r="H8" s="52">
        <v>3090</v>
      </c>
      <c r="I8" s="53" t="s">
        <v>32</v>
      </c>
      <c r="J8" s="61">
        <v>731077.56</v>
      </c>
    </row>
    <row r="9" spans="1:11" ht="27" customHeight="1">
      <c r="A9" s="54"/>
      <c r="B9" s="34"/>
      <c r="C9" s="25"/>
      <c r="D9" s="21"/>
      <c r="E9" s="34">
        <v>1606</v>
      </c>
      <c r="F9" s="26" t="s">
        <v>58</v>
      </c>
      <c r="G9" s="30"/>
      <c r="H9" s="52"/>
      <c r="I9" s="53"/>
      <c r="J9" s="61"/>
    </row>
    <row r="10" spans="1:11" ht="27" customHeight="1">
      <c r="A10" s="54"/>
      <c r="B10" s="34"/>
      <c r="C10" s="25"/>
      <c r="D10" s="21"/>
      <c r="E10" s="34"/>
      <c r="F10" s="26"/>
      <c r="G10" s="30"/>
      <c r="H10" s="34">
        <v>2052</v>
      </c>
      <c r="I10" s="26" t="s">
        <v>49</v>
      </c>
      <c r="J10" s="21">
        <v>31636.6</v>
      </c>
    </row>
    <row r="11" spans="1:11" ht="38.25">
      <c r="A11" s="54"/>
      <c r="B11" s="34"/>
      <c r="C11" s="25"/>
      <c r="D11" s="21"/>
      <c r="E11" s="34"/>
      <c r="F11" s="26"/>
      <c r="G11" s="31"/>
      <c r="H11" s="34">
        <v>3092</v>
      </c>
      <c r="I11" s="26" t="s">
        <v>50</v>
      </c>
      <c r="J11" s="21">
        <v>7403.21</v>
      </c>
    </row>
    <row r="12" spans="1:11" ht="15.75" customHeight="1">
      <c r="A12" s="54"/>
      <c r="B12" s="34"/>
      <c r="C12" s="25"/>
      <c r="D12" s="21"/>
      <c r="E12" s="34"/>
      <c r="F12" s="26"/>
      <c r="G12" s="31"/>
      <c r="H12" s="34"/>
      <c r="I12" s="25"/>
      <c r="J12" s="21"/>
    </row>
    <row r="13" spans="1:11" ht="15.75" customHeight="1">
      <c r="A13" s="54"/>
      <c r="B13" s="34"/>
      <c r="C13" s="25"/>
      <c r="D13" s="21"/>
      <c r="E13" s="34"/>
      <c r="F13" s="26"/>
      <c r="G13" s="31"/>
      <c r="H13" s="34"/>
      <c r="I13" s="25"/>
      <c r="J13" s="21"/>
    </row>
    <row r="14" spans="1:11" ht="15.75" customHeight="1">
      <c r="A14" s="54"/>
      <c r="B14" s="34"/>
      <c r="C14" s="25"/>
      <c r="D14" s="21"/>
      <c r="E14" s="34"/>
      <c r="F14" s="28"/>
      <c r="G14" s="31"/>
      <c r="H14" s="34"/>
      <c r="I14" s="25"/>
      <c r="J14" s="21"/>
    </row>
    <row r="15" spans="1:11" ht="28.5" customHeight="1">
      <c r="A15" s="54"/>
      <c r="B15" s="34"/>
      <c r="C15" s="25"/>
      <c r="D15" s="21"/>
      <c r="E15" s="34"/>
      <c r="F15" s="25"/>
      <c r="G15" s="25"/>
      <c r="H15" s="34"/>
      <c r="I15" s="25"/>
      <c r="J15" s="21"/>
    </row>
    <row r="16" spans="1:11" ht="20.25" customHeight="1">
      <c r="A16" s="54"/>
      <c r="B16" s="34"/>
      <c r="C16" s="25"/>
      <c r="D16" s="21"/>
      <c r="E16" s="34"/>
      <c r="F16" s="25"/>
      <c r="G16" s="25"/>
      <c r="H16" s="34"/>
      <c r="I16" s="25"/>
      <c r="J16" s="21"/>
    </row>
    <row r="17" spans="1:10">
      <c r="A17" s="25" t="s">
        <v>19</v>
      </c>
      <c r="B17" s="34"/>
      <c r="C17" s="25"/>
      <c r="D17" s="21">
        <f>SUM(D4:D16)</f>
        <v>13650</v>
      </c>
      <c r="E17" s="34"/>
      <c r="F17" s="26"/>
      <c r="G17" s="21">
        <f>SUM(G4:G14)</f>
        <v>830990</v>
      </c>
      <c r="H17" s="34"/>
      <c r="I17" s="25"/>
      <c r="J17" s="21">
        <f>SUM(J4:J16)</f>
        <v>770117.37</v>
      </c>
    </row>
    <row r="18" spans="1:10">
      <c r="B18" s="39" t="s">
        <v>20</v>
      </c>
      <c r="C18" s="6">
        <f>D17+G17</f>
        <v>844640</v>
      </c>
    </row>
    <row r="19" spans="1:10">
      <c r="B19" s="39" t="s">
        <v>21</v>
      </c>
      <c r="C19" s="6">
        <f>J17</f>
        <v>770117.37</v>
      </c>
    </row>
    <row r="20" spans="1:10" ht="13.5" thickBot="1">
      <c r="B20" s="40" t="s">
        <v>22</v>
      </c>
      <c r="C20" s="9">
        <f>C19*100/C18</f>
        <v>91.176994932752422</v>
      </c>
    </row>
    <row r="24" spans="1:10">
      <c r="A24" t="s">
        <v>55</v>
      </c>
    </row>
    <row r="25" spans="1:10">
      <c r="A25" s="10"/>
      <c r="B25" s="47"/>
      <c r="C25" s="10"/>
      <c r="D25" s="48"/>
      <c r="E25" s="47"/>
      <c r="F25" s="10"/>
    </row>
  </sheetData>
  <mergeCells count="12">
    <mergeCell ref="A4:A16"/>
    <mergeCell ref="H4:H7"/>
    <mergeCell ref="I4:I7"/>
    <mergeCell ref="J4:J7"/>
    <mergeCell ref="H8:H9"/>
    <mergeCell ref="I8:I9"/>
    <mergeCell ref="J8:J9"/>
    <mergeCell ref="A1:J1"/>
    <mergeCell ref="A2:A3"/>
    <mergeCell ref="B2:D2"/>
    <mergeCell ref="E2:G2"/>
    <mergeCell ref="H2:J2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90" orientation="landscape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7"/>
  <sheetViews>
    <sheetView workbookViewId="0">
      <selection activeCell="A2" sqref="A2"/>
    </sheetView>
  </sheetViews>
  <sheetFormatPr defaultRowHeight="12.75"/>
  <cols>
    <col min="1" max="1" width="28.7109375" customWidth="1"/>
    <col min="2" max="2" width="19" customWidth="1"/>
    <col min="3" max="4" width="19.85546875" customWidth="1"/>
    <col min="5" max="5" width="16.5703125" style="4" customWidth="1"/>
    <col min="6" max="6" width="16" bestFit="1" customWidth="1"/>
    <col min="7" max="7" width="21.140625" customWidth="1"/>
    <col min="8" max="8" width="11.28515625" bestFit="1" customWidth="1"/>
    <col min="11" max="11" width="10.28515625" style="4" bestFit="1" customWidth="1"/>
  </cols>
  <sheetData>
    <row r="1" spans="1:35" ht="36.75" customHeight="1">
      <c r="A1" s="55" t="s">
        <v>81</v>
      </c>
      <c r="B1" s="55"/>
      <c r="C1" s="55"/>
      <c r="D1" s="55"/>
      <c r="E1" s="55"/>
      <c r="F1" s="11"/>
      <c r="G1" s="11"/>
      <c r="H1" s="11"/>
      <c r="I1" s="11"/>
      <c r="J1" s="11"/>
      <c r="K1" s="11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spans="1:35" ht="31.5" customHeight="1">
      <c r="A2" s="15" t="s">
        <v>0</v>
      </c>
      <c r="B2" s="16" t="s">
        <v>56</v>
      </c>
      <c r="C2" s="16" t="s">
        <v>57</v>
      </c>
      <c r="D2" s="16" t="s">
        <v>29</v>
      </c>
      <c r="E2" s="17" t="s">
        <v>28</v>
      </c>
      <c r="F2" s="12"/>
      <c r="G2" s="13"/>
      <c r="H2" s="14"/>
      <c r="I2" s="62"/>
      <c r="J2" s="63"/>
      <c r="K2" s="64"/>
    </row>
    <row r="3" spans="1:35" ht="27" customHeight="1">
      <c r="A3" s="18" t="s">
        <v>33</v>
      </c>
      <c r="B3" s="19">
        <f>'Asilo nido'!C29</f>
        <v>551127.94500000007</v>
      </c>
      <c r="C3" s="19">
        <f>'Asilo nido'!C30</f>
        <v>359033.51</v>
      </c>
      <c r="D3" s="20">
        <f t="shared" ref="D3:D5" si="0">B3-C3</f>
        <v>192094.43500000006</v>
      </c>
      <c r="E3" s="21">
        <f t="shared" ref="E3:E6" si="1">C3*100/B3</f>
        <v>65.145219591432607</v>
      </c>
      <c r="F3" s="12"/>
      <c r="G3" s="13"/>
      <c r="H3" s="14"/>
      <c r="I3" s="62"/>
      <c r="J3" s="63"/>
      <c r="K3" s="64"/>
    </row>
    <row r="4" spans="1:35" ht="27" customHeight="1">
      <c r="A4" s="18" t="s">
        <v>25</v>
      </c>
      <c r="B4" s="19">
        <f>'Mensa corretta'!C18</f>
        <v>844640</v>
      </c>
      <c r="C4" s="19">
        <f>'Mensa corretta'!C19</f>
        <v>770117.37</v>
      </c>
      <c r="D4" s="20">
        <f t="shared" si="0"/>
        <v>74522.63</v>
      </c>
      <c r="E4" s="21">
        <f t="shared" si="1"/>
        <v>91.176994932752422</v>
      </c>
      <c r="F4" s="12"/>
      <c r="G4" s="13"/>
      <c r="H4" s="14"/>
      <c r="I4" s="62"/>
      <c r="J4" s="63"/>
      <c r="K4" s="64"/>
    </row>
    <row r="5" spans="1:35" ht="27" customHeight="1">
      <c r="A5" s="18" t="s">
        <v>37</v>
      </c>
      <c r="B5" s="19">
        <f>Parchimetri!C11</f>
        <v>15744</v>
      </c>
      <c r="C5" s="19">
        <f>Parchimetri!C12</f>
        <v>29199.200000000001</v>
      </c>
      <c r="D5" s="20">
        <f t="shared" si="0"/>
        <v>-13455.2</v>
      </c>
      <c r="E5" s="21">
        <f t="shared" si="1"/>
        <v>185.46239837398375</v>
      </c>
      <c r="F5" s="12"/>
      <c r="G5" s="13"/>
      <c r="H5" s="14"/>
      <c r="I5" s="12"/>
      <c r="J5" s="12"/>
      <c r="K5" s="14"/>
    </row>
    <row r="6" spans="1:35" ht="27" customHeight="1">
      <c r="A6" s="22" t="s">
        <v>19</v>
      </c>
      <c r="B6" s="23">
        <f>SUM(B3:B5)</f>
        <v>1411511.9450000001</v>
      </c>
      <c r="C6" s="23">
        <f>SUM(C3:C5)</f>
        <v>1158350.0799999998</v>
      </c>
      <c r="D6" s="23">
        <f>SUM(D3:D5)</f>
        <v>253161.86500000005</v>
      </c>
      <c r="E6" s="24">
        <f t="shared" si="1"/>
        <v>82.064490074152346</v>
      </c>
      <c r="F6" s="12"/>
      <c r="G6" s="13"/>
      <c r="H6" s="14"/>
      <c r="I6" s="12"/>
      <c r="J6" s="12"/>
      <c r="K6" s="14"/>
    </row>
    <row r="7" spans="1:35">
      <c r="F7" s="12"/>
      <c r="G7" s="12"/>
      <c r="H7" s="14"/>
      <c r="I7" s="12"/>
      <c r="J7" s="12"/>
      <c r="K7" s="14"/>
    </row>
  </sheetData>
  <mergeCells count="4">
    <mergeCell ref="A1:E1"/>
    <mergeCell ref="I2:I4"/>
    <mergeCell ref="J2:J4"/>
    <mergeCell ref="K2:K4"/>
  </mergeCells>
  <phoneticPr fontId="4" type="noConversion"/>
  <printOptions gridLines="1"/>
  <pageMargins left="0.75" right="0.75" top="1" bottom="1" header="0.5" footer="0.5"/>
  <pageSetup paperSize="9" orientation="landscape" horizontalDpi="4294967292" r:id="rId1"/>
  <headerFooter alignWithMargins="0">
    <oddFooter>&amp;L&amp;Z&amp;F&amp;C&amp;P&amp;R&amp;D&amp;T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2</vt:i4>
      </vt:variant>
    </vt:vector>
  </HeadingPairs>
  <TitlesOfParts>
    <vt:vector size="8" baseType="lpstr">
      <vt:lpstr>Asilo nido</vt:lpstr>
      <vt:lpstr>Lampade votive</vt:lpstr>
      <vt:lpstr>Parchimetri</vt:lpstr>
      <vt:lpstr>Mensa corretta</vt:lpstr>
      <vt:lpstr>Riepilogo</vt:lpstr>
      <vt:lpstr>Foglio3</vt:lpstr>
      <vt:lpstr>'Asilo nido'!Area_stampa</vt:lpstr>
      <vt:lpstr>Riepilogo!Area_stampa</vt:lpstr>
    </vt:vector>
  </TitlesOfParts>
  <Company>Comune di Lastra a Signa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Comune di Lastra a Signa</dc:creator>
  <cp:lastModifiedBy>c.fucini</cp:lastModifiedBy>
  <cp:lastPrinted>2019-02-12T07:26:02Z</cp:lastPrinted>
  <dcterms:created xsi:type="dcterms:W3CDTF">2004-12-17T13:22:40Z</dcterms:created>
  <dcterms:modified xsi:type="dcterms:W3CDTF">2019-03-05T09:52:10Z</dcterms:modified>
</cp:coreProperties>
</file>